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65" windowWidth="20730" windowHeight="9615"/>
  </bookViews>
  <sheets>
    <sheet name="BILANCIO III IPOTESI" sheetId="1" r:id="rId1"/>
  </sheets>
  <definedNames>
    <definedName name="_xlnm.Print_Area" localSheetId="0">'BILANCIO III IPOTESI'!$A$1:$E$175</definedName>
  </definedNames>
  <calcPr calcId="145621"/>
</workbook>
</file>

<file path=xl/calcChain.xml><?xml version="1.0" encoding="utf-8"?>
<calcChain xmlns="http://schemas.openxmlformats.org/spreadsheetml/2006/main">
  <c r="D128" i="1" l="1"/>
  <c r="D23" i="1"/>
  <c r="E152" i="1" l="1"/>
  <c r="G161" i="1" l="1"/>
  <c r="C25" i="1"/>
  <c r="C151" i="1"/>
  <c r="E151" i="1" l="1"/>
  <c r="E162" i="1" l="1"/>
  <c r="E164" i="1" s="1"/>
  <c r="E147" i="1"/>
  <c r="E154" i="1" s="1"/>
  <c r="E131" i="1"/>
  <c r="E127" i="1"/>
  <c r="E89" i="1"/>
  <c r="E86" i="1"/>
  <c r="E77" i="1" s="1"/>
  <c r="E65" i="1"/>
  <c r="E34" i="1"/>
  <c r="E25" i="1"/>
  <c r="E22" i="1"/>
  <c r="E18" i="1"/>
  <c r="E13" i="1"/>
  <c r="D162" i="1"/>
  <c r="D164" i="1" s="1"/>
  <c r="D147" i="1"/>
  <c r="D154" i="1" s="1"/>
  <c r="D131" i="1"/>
  <c r="D127" i="1"/>
  <c r="D89" i="1"/>
  <c r="D65" i="1"/>
  <c r="D34" i="1"/>
  <c r="D25" i="1"/>
  <c r="D22" i="1"/>
  <c r="D18" i="1"/>
  <c r="D13" i="1"/>
  <c r="E41" i="1" l="1"/>
  <c r="D41" i="1"/>
  <c r="D57" i="1" s="1"/>
  <c r="D58" i="1" s="1"/>
  <c r="E57" i="1"/>
  <c r="E58" i="1" s="1"/>
  <c r="E142" i="1"/>
  <c r="E175" i="1" s="1"/>
  <c r="E177" i="1" l="1"/>
  <c r="C86" i="1" l="1"/>
  <c r="D86" i="1" s="1"/>
  <c r="D77" i="1" s="1"/>
  <c r="D142" i="1" s="1"/>
  <c r="D175" i="1" s="1"/>
  <c r="D177" i="1" s="1"/>
  <c r="C22" i="1" l="1"/>
  <c r="C162" i="1" l="1"/>
  <c r="C164" i="1" s="1"/>
  <c r="C127" i="1"/>
  <c r="C48" i="1"/>
  <c r="C147" i="1"/>
  <c r="C154" i="1" s="1"/>
  <c r="C131" i="1"/>
  <c r="C89" i="1"/>
  <c r="C77" i="1"/>
  <c r="C65" i="1"/>
  <c r="C34" i="1"/>
  <c r="C18" i="1"/>
  <c r="C13" i="1"/>
  <c r="C41" i="1" l="1"/>
  <c r="C57" i="1" s="1"/>
  <c r="C58" i="1" s="1"/>
  <c r="C142" i="1"/>
  <c r="C175" i="1" s="1"/>
  <c r="C177" i="1" l="1"/>
</calcChain>
</file>

<file path=xl/comments1.xml><?xml version="1.0" encoding="utf-8"?>
<comments xmlns="http://schemas.openxmlformats.org/spreadsheetml/2006/main">
  <authors>
    <author>De Nobili Chiara</author>
  </authors>
  <commentList>
    <comment ref="B114" authorId="0">
      <text>
        <r>
          <rPr>
            <sz val="8"/>
            <color indexed="81"/>
            <rFont val="Tahoma"/>
            <family val="2"/>
          </rPr>
          <t xml:space="preserve">da 1 anno a carico ASS
</t>
        </r>
      </text>
    </comment>
  </commentList>
</comments>
</file>

<file path=xl/sharedStrings.xml><?xml version="1.0" encoding="utf-8"?>
<sst xmlns="http://schemas.openxmlformats.org/spreadsheetml/2006/main" count="185" uniqueCount="159">
  <si>
    <t>Previsione 2017</t>
  </si>
  <si>
    <t>Avanzo di amministrazione</t>
  </si>
  <si>
    <t>ENTRATE</t>
  </si>
  <si>
    <t>cap</t>
  </si>
  <si>
    <t>TITOLO I "ENTRATE CORRENTI"</t>
  </si>
  <si>
    <t>RISORSA 1 Convenzione con l'A.S.S. n. 4 Medio Friuli</t>
  </si>
  <si>
    <t>Capitolo 10 Rimborso A.S.S. n. 4 Medio Friuli</t>
  </si>
  <si>
    <t>RISORSA 2 Trasferimenti da Comune di Cividale del Friuli</t>
  </si>
  <si>
    <t>Capitolo 20 Trasferimento per C.C.R.L. EE.LL.</t>
  </si>
  <si>
    <t>RISORSA 3 Rimborso da Enti Pubblici</t>
  </si>
  <si>
    <t>Capitolo 30 Rimborso I.N.A.I.L.</t>
  </si>
  <si>
    <t>Capitolo 31 Contributi altri enti</t>
  </si>
  <si>
    <t>RISORSA 4 Trasferimenti da Regione</t>
  </si>
  <si>
    <t>Capitolo 35 Contributo annuo per lavori</t>
  </si>
  <si>
    <t>Capitolo 37 Altri contributi regionali</t>
  </si>
  <si>
    <t>Capitolo 38 Contributo regionale per abbattimento retta art. 13 LR 10/97</t>
  </si>
  <si>
    <t>Categoria 2 Contributi e trasferimenti da privati</t>
  </si>
  <si>
    <t>RISORSA 1 Contributi vari</t>
  </si>
  <si>
    <t>Capitolo 40 Contributi su iniziative varie</t>
  </si>
  <si>
    <t>Capitolo 41 Donazioni</t>
  </si>
  <si>
    <t>RISORSA 1 Servizio residenziale</t>
  </si>
  <si>
    <t>Capitolo 53 Rette servizio residenziale</t>
  </si>
  <si>
    <t>Categoria 5 Proventi dei servizi diversi dell'Ente</t>
  </si>
  <si>
    <t>RISORSA 1 Altri servizi</t>
  </si>
  <si>
    <t>Capitolo 60 Pasti esterni</t>
  </si>
  <si>
    <t>Capitolo 61 Trasporti esterni</t>
  </si>
  <si>
    <t>Capitolo 62 Servizio TV</t>
  </si>
  <si>
    <t>Capitolo 63 Distributori automatici</t>
  </si>
  <si>
    <t>Categoria 6 Interessi su crediti</t>
  </si>
  <si>
    <t>RISORSA 1 Interessi attivi vari</t>
  </si>
  <si>
    <t>Capitolo 70 Interessi attivi bancari e postali</t>
  </si>
  <si>
    <t>Categoria 7 Proventi diversi</t>
  </si>
  <si>
    <t>RISORSA 1 Rimborsi e corrispettivi vari</t>
  </si>
  <si>
    <t>Capitolo 80 Rimborsi ticket</t>
  </si>
  <si>
    <t>Capitolo 81 Altri proventi</t>
  </si>
  <si>
    <t>Capitolo 82 Rimborsi bolli su fatture</t>
  </si>
  <si>
    <t>Capitolo 83 Altri rimborsi</t>
  </si>
  <si>
    <t>Capitolo 84 Servizio ticket mensa dipendenti</t>
  </si>
  <si>
    <t>TOTALE TITOLO I</t>
  </si>
  <si>
    <t>RISORSA 2 Contributi per acquisto beni</t>
  </si>
  <si>
    <t>Capitolo 100 Contributi regionali per lavori pubblici</t>
  </si>
  <si>
    <t>Capitolo 105 Deposito di somme eccedenti la giacenza di cassa</t>
  </si>
  <si>
    <t>TOTALE TITOLO II</t>
  </si>
  <si>
    <t>RISORSA 3 Assunzione mutui e/o prestiti</t>
  </si>
  <si>
    <t>Capitolo 130 Mutuo bancario per lavori pubblici</t>
  </si>
  <si>
    <t>TOTALE TITOLO III</t>
  </si>
  <si>
    <t>TITOLO IV "ENTRATE SERVIZI PER CONTO DI TERZI</t>
  </si>
  <si>
    <t>Capitolo 301 Ritenute previd.li e assistenziali al personale</t>
  </si>
  <si>
    <t>Capitolo 302 Ritenute erariali</t>
  </si>
  <si>
    <t>Capitolo 303 Altre ritenute al personale (sindacali e fin.rie)</t>
  </si>
  <si>
    <t>Capitolo 304 Depositi cauzionali</t>
  </si>
  <si>
    <t>Capitolo 307 Rimborso di anticipazione di fondi per il servizio di economato</t>
  </si>
  <si>
    <t>TOTALE TITOLO IV</t>
  </si>
  <si>
    <t>TOTALE ENTRATE</t>
  </si>
  <si>
    <t>TOTALE ENTRATE + AVANZO</t>
  </si>
  <si>
    <t>SPESE</t>
  </si>
  <si>
    <t>TITOLO I "SPESE CORRENTI"</t>
  </si>
  <si>
    <t>Funzione 3 "Funzioni relative agli anziani"</t>
  </si>
  <si>
    <t>Servizio 8 "Strutture comunitarie e residenziali"</t>
  </si>
  <si>
    <t>INTERVENTO 1 Personale/risorse umane</t>
  </si>
  <si>
    <t>Capitolo 1000 Salari e stipendi</t>
  </si>
  <si>
    <t>Capitolo 1001 Oneri c/ente (compresi co.co.co. e CdA)</t>
  </si>
  <si>
    <t>Capitolo 1002 Oneri c/ente su fondo art. 8,9,10</t>
  </si>
  <si>
    <t>Rinnovo contrattuale</t>
  </si>
  <si>
    <t>Capitolo 1018 Lavoro interinale</t>
  </si>
  <si>
    <t>Capitolo 1021 Indennità missione</t>
  </si>
  <si>
    <t>Capitolo 1022 Spese per formazione</t>
  </si>
  <si>
    <t>Capitolo 1023 Servizio mensa</t>
  </si>
  <si>
    <t>Capitolo 1025 Fondo articolo 8 CCNL (ex art. 29 CCNL)</t>
  </si>
  <si>
    <t>Capitolo 1026 Fondo articolo 9 CCNL (ex art. 30 CCNL)</t>
  </si>
  <si>
    <t>Capitolo 1027 Fondo articolo 10 CCNL (ex art. 31 CCNL)</t>
  </si>
  <si>
    <t>INTERVENTO 2 Acquisto beni di consumo e/o materie prime</t>
  </si>
  <si>
    <t>Capitolo 1100 Generi alimentari</t>
  </si>
  <si>
    <t>Capitolo 1101 Carburanti e lubrificanti</t>
  </si>
  <si>
    <t>Capitolo 1102 Detergenti prodotti pulizia</t>
  </si>
  <si>
    <t>Capitolo 1103 Presidi sanitari</t>
  </si>
  <si>
    <t>Capitolo 1104 Altri prodotti di consumo</t>
  </si>
  <si>
    <t>Capitolo 1105 Medicinali e materiale sanitario</t>
  </si>
  <si>
    <t>Capitolo 1106 Altri acquisti</t>
  </si>
  <si>
    <t>Capitolo 1107 Spese per ufficio</t>
  </si>
  <si>
    <t>Capitolo 1108 Materiale per manutenzioni</t>
  </si>
  <si>
    <t>Capitolo 1109 Vestiario</t>
  </si>
  <si>
    <t>Capitolo 1110 Dispositivi protezione individuale</t>
  </si>
  <si>
    <t>INTERVENTO 3 Prestazioni di Servizi</t>
  </si>
  <si>
    <t>Capitolo 1200 Servizi di manutenzione e assistenza</t>
  </si>
  <si>
    <t>Capitolo 1201 Pulizie</t>
  </si>
  <si>
    <t>Capitolo 1202 Spurgo e disinfestazione</t>
  </si>
  <si>
    <t>Capitolo 1203 Elaborazione stipendi</t>
  </si>
  <si>
    <t>Capitolo 1204 Lavanderia</t>
  </si>
  <si>
    <t>Capitolo 1205 Smaltimento rifiuti speciali</t>
  </si>
  <si>
    <t>Capitolo 1206 Carta dei servizi-Comunicazione istituzionale</t>
  </si>
  <si>
    <t>Capitolo 1207 Servizio animazione</t>
  </si>
  <si>
    <t>Capitolo 1208 Assicurazione</t>
  </si>
  <si>
    <t>Capitolo 1209 Medico del Lavoro</t>
  </si>
  <si>
    <t>Capitolo 1210 Responsabile esterno sicurezza</t>
  </si>
  <si>
    <t>Capitolo 1211 Consulenza fiscale</t>
  </si>
  <si>
    <t>Capitolo 1212 Consulenza legale/amministrativa</t>
  </si>
  <si>
    <t>Capitolo 1213 Utenze Luce Acqua Gas</t>
  </si>
  <si>
    <t>Capitolo 1214 Assistenza di base</t>
  </si>
  <si>
    <t>Capitolo 1220 Collaborazione amministrativa</t>
  </si>
  <si>
    <t>Capitolo 1221 Direttore Sanitario</t>
  </si>
  <si>
    <t>Capitolo 1222 Collaborazione socio assistenziale</t>
  </si>
  <si>
    <t>Medico di struttura</t>
  </si>
  <si>
    <t>Capitolo 1224 Infermieri professionali</t>
  </si>
  <si>
    <t>Capitolo 1225 Indennità Consiglio di Amministrazione</t>
  </si>
  <si>
    <t>Capitolo 1226 Revisori dei Conti</t>
  </si>
  <si>
    <t>OiVI Organismo interno di valutazione</t>
  </si>
  <si>
    <t>Capitolo 1227 Animazione religiosa</t>
  </si>
  <si>
    <t>Capitolo 1228 Trasporti</t>
  </si>
  <si>
    <t>Capitolo 1229 Inventari e archivi</t>
  </si>
  <si>
    <t>Capitolo 1230 Adempimenti sicurezza</t>
  </si>
  <si>
    <t>Capitolo 1231 Progetto lsu</t>
  </si>
  <si>
    <t>Capitolo 1232 Progetto lpu</t>
  </si>
  <si>
    <t>Capitolo 1299 Prestazioni di servizi connesse alla ristrutturazione generale della sede</t>
  </si>
  <si>
    <t>INTERVENTO 4 Utilizzo beni di terzi</t>
  </si>
  <si>
    <t>Capitolo 1300 Noleggi vari</t>
  </si>
  <si>
    <t>Capitolo 1301 Canoni di locazione</t>
  </si>
  <si>
    <t>INTERVENTO 5 Trasferimenti, sussidi e contributi diversi</t>
  </si>
  <si>
    <t>Capitolo 1350 Trasferimenti per rimborso maggiori rette</t>
  </si>
  <si>
    <t>Capitolo 1353 Contributo abbattimento rette</t>
  </si>
  <si>
    <t>Capitolo 1354</t>
  </si>
  <si>
    <t>INTERVENTO 6 Interessi passivi e oneri finanziari diveri</t>
  </si>
  <si>
    <t>Capitolo 1400 Interessi passivi su mutui</t>
  </si>
  <si>
    <t>Capitolo 1401 Debiti v/erario per iva a debito</t>
  </si>
  <si>
    <t>Capitolo 1402 Oneri finanziari diversi</t>
  </si>
  <si>
    <t>INTERVENTO 7 Imposte e tasse</t>
  </si>
  <si>
    <t>Capitolo 1500 Tarsu/TARES</t>
  </si>
  <si>
    <t>Capitolo 1501 Bollo automezzi</t>
  </si>
  <si>
    <t>Capitolo 1502 IRAP (compresi co.co.co. e CdA)</t>
  </si>
  <si>
    <t>Capitolo 1503 IMU</t>
  </si>
  <si>
    <t>INTERVENTO 8 Ammortamenti</t>
  </si>
  <si>
    <t>Capitolo 1600 Ammortamento beni immobili</t>
  </si>
  <si>
    <t>Capitolo 1601 Ammortamento beni mobili</t>
  </si>
  <si>
    <t>Capitolo 1602 Ammortamento beni immateriali</t>
  </si>
  <si>
    <t>INTERVENTO 9 Fondo di riserva</t>
  </si>
  <si>
    <t>Capitolo 1700 Fondo di riserva</t>
  </si>
  <si>
    <t>TITOLO II "SPESE IN C/CAPITALE"</t>
  </si>
  <si>
    <t>INTERVENTO 1 Acquisizione di beni immobili</t>
  </si>
  <si>
    <t>Capitolo 1900 Acquisto beni immobili</t>
  </si>
  <si>
    <t>Capitolo 1901 Manutenzione straordinaria cucina/lavanderia e acquisto attrezzature</t>
  </si>
  <si>
    <t>Capitolo 1905 Manutenzioni straordinarie immobili</t>
  </si>
  <si>
    <t>INTERVENTO 2 Acquisto beni mobili, macchinari ed attrezzature</t>
  </si>
  <si>
    <t>Capitolo 1910 Acquisto beni mobili, macchinari ed attrezzature</t>
  </si>
  <si>
    <t xml:space="preserve">INTERVENTO 8 </t>
  </si>
  <si>
    <t>Capitolo 1950 Deposito di somme eccedenti la giacenza di cassa</t>
  </si>
  <si>
    <t>TOTALE TITOLO VIII</t>
  </si>
  <si>
    <t>TITOLO III "SPESE PER RIMBORSO DI PRESTITI"</t>
  </si>
  <si>
    <t>INTERVENTO 2 Rimborso quota capitale mutui</t>
  </si>
  <si>
    <t>Capitolo 2010 Rimborso mutui</t>
  </si>
  <si>
    <t>TITOLO IV "SPESE DA SERVIZI PER CONTO DI TERZI</t>
  </si>
  <si>
    <t>Capitolo 3001 Ritenute previd.li e assistenziali al personale</t>
  </si>
  <si>
    <t>Capitolo 3002 Ritenute erariali</t>
  </si>
  <si>
    <t>Capitolo 3003 Altre ritenute al personale (sindacali e fin.rie)</t>
  </si>
  <si>
    <t>Capitolo 3004 Depositi cauzionali</t>
  </si>
  <si>
    <t>Capitolo 3007 Rimborso di anticipazione di fondi per il servizio di economato</t>
  </si>
  <si>
    <t>TOTALE SPESE</t>
  </si>
  <si>
    <t>BILANCIO 2017 TERZA IPOTESI CON MUTUO</t>
  </si>
  <si>
    <t>Previsione 2018</t>
  </si>
  <si>
    <t>Previsione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</si>
</sst>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164" formatCode="&quot;€&quot;\ #,##0.00"/>
    <numFmt numFmtId="165" formatCode="#,##0.0"/>
  </numFmts>
  <fonts count="7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b/>
      <sz val="10"/>
      <color rgb="FFFFFFFF"/>
      <name val="Calibri"/>
      <family val="2"/>
    </font>
    <font>
      <sz val="10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8"/>
      <color indexed="81"/>
      <name val="Tahoma"/>
      <family val="2"/>
    </font>
    <font>
      <sz val="9"/>
      <name val="Geneva"/>
      <family val="2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BEAFE9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164" fontId="3" fillId="3" borderId="2" xfId="0" applyNumberFormat="1" applyFont="1" applyFill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65" fontId="4" fillId="4" borderId="1" xfId="0" applyNumberFormat="1" applyFont="1" applyFill="1" applyBorder="1" applyAlignment="1">
      <alignment horizontal="center" vertical="center" wrapText="1" readingOrder="1"/>
    </xf>
    <xf numFmtId="165" fontId="4" fillId="4" borderId="1" xfId="0" applyNumberFormat="1" applyFont="1" applyFill="1" applyBorder="1" applyAlignment="1">
      <alignment horizontal="left" vertical="center" wrapText="1" readingOrder="1"/>
    </xf>
    <xf numFmtId="164" fontId="4" fillId="5" borderId="1" xfId="0" applyNumberFormat="1" applyFont="1" applyFill="1" applyBorder="1" applyAlignment="1">
      <alignment horizontal="right" vertical="center" wrapText="1" readingOrder="1"/>
    </xf>
    <xf numFmtId="164" fontId="4" fillId="5" borderId="1" xfId="0" applyNumberFormat="1" applyFont="1" applyFill="1" applyBorder="1" applyAlignment="1">
      <alignment horizontal="left" vertical="center" wrapText="1" readingOrder="1"/>
    </xf>
    <xf numFmtId="164" fontId="4" fillId="5" borderId="1" xfId="0" applyNumberFormat="1" applyFont="1" applyFill="1" applyBorder="1" applyAlignment="1">
      <alignment vertical="center" wrapText="1" readingOrder="1"/>
    </xf>
    <xf numFmtId="44" fontId="0" fillId="0" borderId="0" xfId="0" applyNumberFormat="1"/>
    <xf numFmtId="0" fontId="1" fillId="2" borderId="1" xfId="0" applyFont="1" applyFill="1" applyBorder="1" applyAlignment="1">
      <alignment horizontal="center" vertical="center" wrapText="1" readingOrder="1"/>
    </xf>
    <xf numFmtId="164" fontId="0" fillId="0" borderId="0" xfId="0" applyNumberFormat="1"/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77"/>
  <sheetViews>
    <sheetView tabSelected="1" workbookViewId="0">
      <selection activeCell="F26" sqref="F26"/>
    </sheetView>
  </sheetViews>
  <sheetFormatPr defaultRowHeight="15"/>
  <cols>
    <col min="2" max="2" width="47" customWidth="1"/>
    <col min="3" max="5" width="14" customWidth="1"/>
    <col min="7" max="7" width="11.5703125" bestFit="1" customWidth="1"/>
    <col min="10" max="12" width="13.140625" bestFit="1" customWidth="1"/>
  </cols>
  <sheetData>
    <row r="1" spans="1:7" ht="39" customHeight="1" thickTop="1" thickBot="1">
      <c r="A1" s="1"/>
      <c r="B1" s="1" t="s">
        <v>156</v>
      </c>
      <c r="C1" s="11" t="s">
        <v>0</v>
      </c>
      <c r="D1" s="11" t="s">
        <v>157</v>
      </c>
      <c r="E1" s="11" t="s">
        <v>158</v>
      </c>
    </row>
    <row r="2" spans="1:7" ht="16.5" thickTop="1" thickBot="1">
      <c r="A2" s="2"/>
      <c r="B2" s="2" t="s">
        <v>1</v>
      </c>
      <c r="C2" s="7">
        <v>50000</v>
      </c>
      <c r="D2" s="7"/>
      <c r="E2" s="7"/>
    </row>
    <row r="3" spans="1:7" ht="16.5" thickTop="1" thickBot="1">
      <c r="A3" s="2"/>
      <c r="B3" s="4" t="s">
        <v>2</v>
      </c>
      <c r="C3" s="3"/>
      <c r="D3" s="3"/>
      <c r="E3" s="3"/>
    </row>
    <row r="4" spans="1:7" ht="16.5" thickTop="1" thickBot="1">
      <c r="A4" s="2"/>
      <c r="B4" s="2"/>
      <c r="C4" s="3"/>
      <c r="D4" s="3"/>
      <c r="E4" s="3"/>
    </row>
    <row r="5" spans="1:7" ht="31.5" thickTop="1" thickBot="1">
      <c r="A5" s="5" t="s">
        <v>3</v>
      </c>
      <c r="B5" s="6" t="s">
        <v>4</v>
      </c>
      <c r="C5" s="5" t="s">
        <v>0</v>
      </c>
      <c r="D5" s="5" t="s">
        <v>157</v>
      </c>
      <c r="E5" s="5" t="s">
        <v>158</v>
      </c>
    </row>
    <row r="6" spans="1:7" ht="31.5" thickTop="1" thickBot="1">
      <c r="A6" s="7"/>
      <c r="B6" s="8" t="s">
        <v>5</v>
      </c>
      <c r="C6" s="7">
        <v>708000</v>
      </c>
      <c r="D6" s="7">
        <v>708000</v>
      </c>
      <c r="E6" s="7">
        <v>708000</v>
      </c>
    </row>
    <row r="7" spans="1:7" ht="16.5" thickTop="1" thickBot="1">
      <c r="A7" s="2">
        <v>10</v>
      </c>
      <c r="B7" s="2" t="s">
        <v>6</v>
      </c>
      <c r="C7" s="3">
        <v>708000</v>
      </c>
      <c r="D7" s="3">
        <v>708000</v>
      </c>
      <c r="E7" s="3">
        <v>708000</v>
      </c>
    </row>
    <row r="8" spans="1:7" ht="16.5" thickTop="1" thickBot="1">
      <c r="A8" s="2"/>
      <c r="B8" s="2" t="s">
        <v>7</v>
      </c>
      <c r="C8" s="3">
        <v>0</v>
      </c>
      <c r="D8" s="3">
        <v>0</v>
      </c>
      <c r="E8" s="3">
        <v>0</v>
      </c>
    </row>
    <row r="9" spans="1:7" ht="16.5" thickTop="1" thickBot="1">
      <c r="A9" s="2">
        <v>20</v>
      </c>
      <c r="B9" s="2" t="s">
        <v>8</v>
      </c>
      <c r="C9" s="3">
        <v>0</v>
      </c>
      <c r="D9" s="3">
        <v>0</v>
      </c>
      <c r="E9" s="3">
        <v>0</v>
      </c>
      <c r="G9" s="12"/>
    </row>
    <row r="10" spans="1:7" ht="16.5" thickTop="1" thickBot="1">
      <c r="A10" s="7"/>
      <c r="B10" s="8" t="s">
        <v>9</v>
      </c>
      <c r="C10" s="7">
        <v>5000</v>
      </c>
      <c r="D10" s="7">
        <v>1500</v>
      </c>
      <c r="E10" s="7">
        <v>1500</v>
      </c>
    </row>
    <row r="11" spans="1:7" ht="16.5" thickTop="1" thickBot="1">
      <c r="A11" s="2">
        <v>30</v>
      </c>
      <c r="B11" s="2" t="s">
        <v>10</v>
      </c>
      <c r="C11" s="3">
        <v>5000</v>
      </c>
      <c r="D11" s="3">
        <v>1500</v>
      </c>
      <c r="E11" s="3">
        <v>1500</v>
      </c>
    </row>
    <row r="12" spans="1:7" ht="16.5" thickTop="1" thickBot="1">
      <c r="A12" s="2">
        <v>31</v>
      </c>
      <c r="B12" s="2" t="s">
        <v>11</v>
      </c>
      <c r="C12" s="3"/>
      <c r="D12" s="3"/>
      <c r="E12" s="3"/>
    </row>
    <row r="13" spans="1:7" ht="16.5" thickTop="1" thickBot="1">
      <c r="A13" s="7"/>
      <c r="B13" s="8" t="s">
        <v>12</v>
      </c>
      <c r="C13" s="7">
        <f>SUM(C14:C16)</f>
        <v>1348850</v>
      </c>
      <c r="D13" s="7">
        <f>SUM(D14:D16)</f>
        <v>1348850</v>
      </c>
      <c r="E13" s="7">
        <f>SUM(E14:E16)</f>
        <v>1348850</v>
      </c>
    </row>
    <row r="14" spans="1:7" ht="16.5" thickTop="1" thickBot="1">
      <c r="A14" s="2">
        <v>35</v>
      </c>
      <c r="B14" s="2" t="s">
        <v>13</v>
      </c>
      <c r="C14" s="3">
        <v>158850</v>
      </c>
      <c r="D14" s="3">
        <v>158850</v>
      </c>
      <c r="E14" s="3">
        <v>158850</v>
      </c>
    </row>
    <row r="15" spans="1:7" ht="16.5" thickTop="1" thickBot="1">
      <c r="A15" s="2">
        <v>37</v>
      </c>
      <c r="B15" s="2" t="s">
        <v>14</v>
      </c>
      <c r="C15" s="3">
        <v>0</v>
      </c>
      <c r="D15" s="3">
        <v>0</v>
      </c>
      <c r="E15" s="3">
        <v>0</v>
      </c>
    </row>
    <row r="16" spans="1:7" ht="27" thickTop="1" thickBot="1">
      <c r="A16" s="2">
        <v>38</v>
      </c>
      <c r="B16" s="2" t="s">
        <v>15</v>
      </c>
      <c r="C16" s="3">
        <v>1190000</v>
      </c>
      <c r="D16" s="3">
        <v>1190000</v>
      </c>
      <c r="E16" s="3">
        <v>1190000</v>
      </c>
    </row>
    <row r="17" spans="1:5" ht="16.5" thickTop="1" thickBot="1">
      <c r="A17" s="2"/>
      <c r="B17" s="2" t="s">
        <v>16</v>
      </c>
      <c r="C17" s="3"/>
      <c r="D17" s="3"/>
      <c r="E17" s="3"/>
    </row>
    <row r="18" spans="1:5" ht="16.5" thickTop="1" thickBot="1">
      <c r="A18" s="7"/>
      <c r="B18" s="8" t="s">
        <v>17</v>
      </c>
      <c r="C18" s="7">
        <f>SUM(C19:C20)</f>
        <v>13500</v>
      </c>
      <c r="D18" s="7">
        <f>SUM(D19:D20)</f>
        <v>12500</v>
      </c>
      <c r="E18" s="7">
        <f>SUM(E19:E20)</f>
        <v>12500</v>
      </c>
    </row>
    <row r="19" spans="1:5" ht="16.5" thickTop="1" thickBot="1">
      <c r="A19" s="2">
        <v>40</v>
      </c>
      <c r="B19" s="2" t="s">
        <v>18</v>
      </c>
      <c r="C19" s="3">
        <v>13000</v>
      </c>
      <c r="D19" s="3">
        <v>12000</v>
      </c>
      <c r="E19" s="3">
        <v>12000</v>
      </c>
    </row>
    <row r="20" spans="1:5" ht="16.5" thickTop="1" thickBot="1">
      <c r="A20" s="2">
        <v>41</v>
      </c>
      <c r="B20" s="2" t="s">
        <v>19</v>
      </c>
      <c r="C20" s="3">
        <v>500</v>
      </c>
      <c r="D20" s="3">
        <v>500</v>
      </c>
      <c r="E20" s="3">
        <v>500</v>
      </c>
    </row>
    <row r="21" spans="1:5" ht="16.5" thickTop="1" thickBot="1">
      <c r="A21" s="2"/>
      <c r="B21" s="2"/>
      <c r="C21" s="3"/>
      <c r="D21" s="3"/>
      <c r="E21" s="3"/>
    </row>
    <row r="22" spans="1:5" ht="16.5" thickTop="1" thickBot="1">
      <c r="A22" s="7"/>
      <c r="B22" s="8" t="s">
        <v>20</v>
      </c>
      <c r="C22" s="7">
        <f>SUM(C23)</f>
        <v>4980000</v>
      </c>
      <c r="D22" s="7">
        <f>SUM(D23)</f>
        <v>5116500</v>
      </c>
      <c r="E22" s="7">
        <f>SUM(E23)</f>
        <v>5116500</v>
      </c>
    </row>
    <row r="23" spans="1:5" ht="16.5" thickTop="1" thickBot="1">
      <c r="A23" s="2">
        <v>53</v>
      </c>
      <c r="B23" s="2" t="s">
        <v>21</v>
      </c>
      <c r="C23" s="3">
        <v>4980000</v>
      </c>
      <c r="D23" s="3">
        <f>4980000+150700-14200</f>
        <v>5116500</v>
      </c>
      <c r="E23" s="3">
        <v>5116500</v>
      </c>
    </row>
    <row r="24" spans="1:5" ht="16.5" thickTop="1" thickBot="1">
      <c r="A24" s="2"/>
      <c r="B24" s="2" t="s">
        <v>22</v>
      </c>
      <c r="C24" s="3"/>
      <c r="D24" s="3"/>
      <c r="E24" s="3"/>
    </row>
    <row r="25" spans="1:5" ht="16.5" thickTop="1" thickBot="1">
      <c r="A25" s="7"/>
      <c r="B25" s="8" t="s">
        <v>23</v>
      </c>
      <c r="C25" s="7">
        <f>SUM(C26:C30)</f>
        <v>21250</v>
      </c>
      <c r="D25" s="7">
        <f>SUM(D26:D29)</f>
        <v>20250</v>
      </c>
      <c r="E25" s="7">
        <f>SUM(E26:E29)</f>
        <v>20250</v>
      </c>
    </row>
    <row r="26" spans="1:5" ht="16.5" thickTop="1" thickBot="1">
      <c r="A26" s="2">
        <v>60</v>
      </c>
      <c r="B26" s="2" t="s">
        <v>24</v>
      </c>
      <c r="C26" s="3">
        <v>6000</v>
      </c>
      <c r="D26" s="3">
        <v>5000</v>
      </c>
      <c r="E26" s="3">
        <v>5000</v>
      </c>
    </row>
    <row r="27" spans="1:5" ht="16.5" thickTop="1" thickBot="1">
      <c r="A27" s="2">
        <v>61</v>
      </c>
      <c r="B27" s="2" t="s">
        <v>25</v>
      </c>
      <c r="C27" s="3">
        <v>0</v>
      </c>
      <c r="D27" s="3">
        <v>0</v>
      </c>
      <c r="E27" s="3">
        <v>0</v>
      </c>
    </row>
    <row r="28" spans="1:5" ht="16.5" thickTop="1" thickBot="1">
      <c r="A28" s="2">
        <v>62</v>
      </c>
      <c r="B28" s="2" t="s">
        <v>26</v>
      </c>
      <c r="C28" s="3"/>
      <c r="D28" s="3"/>
      <c r="E28" s="3"/>
    </row>
    <row r="29" spans="1:5" ht="16.5" thickTop="1" thickBot="1">
      <c r="A29" s="2">
        <v>63</v>
      </c>
      <c r="B29" s="2" t="s">
        <v>27</v>
      </c>
      <c r="C29" s="3">
        <v>15250</v>
      </c>
      <c r="D29" s="3">
        <v>15250</v>
      </c>
      <c r="E29" s="3">
        <v>15250</v>
      </c>
    </row>
    <row r="30" spans="1:5" ht="16.5" thickTop="1" thickBot="1">
      <c r="A30" s="2"/>
      <c r="B30" s="2" t="s">
        <v>28</v>
      </c>
      <c r="C30" s="3">
        <v>0</v>
      </c>
      <c r="D30" s="3">
        <v>0</v>
      </c>
      <c r="E30" s="3">
        <v>0</v>
      </c>
    </row>
    <row r="31" spans="1:5" ht="16.5" thickTop="1" thickBot="1">
      <c r="A31" s="7"/>
      <c r="B31" s="8" t="s">
        <v>29</v>
      </c>
      <c r="C31" s="7">
        <v>5000</v>
      </c>
      <c r="D31" s="7">
        <v>2500</v>
      </c>
      <c r="E31" s="7">
        <v>2500</v>
      </c>
    </row>
    <row r="32" spans="1:5" ht="16.5" thickTop="1" thickBot="1">
      <c r="A32" s="2">
        <v>70</v>
      </c>
      <c r="B32" s="2" t="s">
        <v>30</v>
      </c>
      <c r="C32" s="3">
        <v>5000</v>
      </c>
      <c r="D32" s="3">
        <v>2500</v>
      </c>
      <c r="E32" s="3">
        <v>2500</v>
      </c>
    </row>
    <row r="33" spans="1:5" ht="16.5" thickTop="1" thickBot="1">
      <c r="A33" s="2"/>
      <c r="B33" s="2" t="s">
        <v>31</v>
      </c>
      <c r="C33" s="3"/>
      <c r="D33" s="3"/>
      <c r="E33" s="3"/>
    </row>
    <row r="34" spans="1:5" ht="16.5" thickTop="1" thickBot="1">
      <c r="A34" s="7"/>
      <c r="B34" s="8" t="s">
        <v>32</v>
      </c>
      <c r="C34" s="7">
        <f>SUM(C35:C39)</f>
        <v>30200</v>
      </c>
      <c r="D34" s="7">
        <f>SUM(D35:D39)</f>
        <v>28200</v>
      </c>
      <c r="E34" s="7">
        <f>SUM(E35:E39)</f>
        <v>28200</v>
      </c>
    </row>
    <row r="35" spans="1:5" ht="16.5" thickTop="1" thickBot="1">
      <c r="A35" s="2">
        <v>80</v>
      </c>
      <c r="B35" s="2" t="s">
        <v>33</v>
      </c>
      <c r="C35" s="3">
        <v>10000</v>
      </c>
      <c r="D35" s="3">
        <v>10000</v>
      </c>
      <c r="E35" s="3">
        <v>10000</v>
      </c>
    </row>
    <row r="36" spans="1:5" ht="16.5" thickTop="1" thickBot="1">
      <c r="A36" s="2">
        <v>81</v>
      </c>
      <c r="B36" s="2" t="s">
        <v>34</v>
      </c>
      <c r="C36" s="3">
        <v>2700</v>
      </c>
      <c r="D36" s="3">
        <v>2200</v>
      </c>
      <c r="E36" s="3">
        <v>2200</v>
      </c>
    </row>
    <row r="37" spans="1:5" ht="16.5" thickTop="1" thickBot="1">
      <c r="A37" s="2">
        <v>82</v>
      </c>
      <c r="B37" s="2" t="s">
        <v>35</v>
      </c>
      <c r="C37" s="3">
        <v>4500</v>
      </c>
      <c r="D37" s="3">
        <v>4000</v>
      </c>
      <c r="E37" s="3">
        <v>4000</v>
      </c>
    </row>
    <row r="38" spans="1:5" ht="16.5" thickTop="1" thickBot="1">
      <c r="A38" s="2">
        <v>83</v>
      </c>
      <c r="B38" s="2" t="s">
        <v>36</v>
      </c>
      <c r="C38" s="3">
        <v>10000</v>
      </c>
      <c r="D38" s="3">
        <v>10000</v>
      </c>
      <c r="E38" s="3">
        <v>10000</v>
      </c>
    </row>
    <row r="39" spans="1:5" ht="16.5" thickTop="1" thickBot="1">
      <c r="A39" s="2">
        <v>84</v>
      </c>
      <c r="B39" s="2" t="s">
        <v>37</v>
      </c>
      <c r="C39" s="3">
        <v>3000</v>
      </c>
      <c r="D39" s="3">
        <v>2000</v>
      </c>
      <c r="E39" s="3">
        <v>2000</v>
      </c>
    </row>
    <row r="40" spans="1:5" ht="16.5" thickTop="1" thickBot="1">
      <c r="A40" s="2"/>
      <c r="B40" s="2"/>
      <c r="C40" s="3"/>
      <c r="D40" s="3"/>
      <c r="E40" s="3"/>
    </row>
    <row r="41" spans="1:5" ht="16.5" thickTop="1" thickBot="1">
      <c r="A41" s="7"/>
      <c r="B41" s="8" t="s">
        <v>38</v>
      </c>
      <c r="C41" s="7">
        <f>C6+C10+C13+C18+C22+C25+C31+C34</f>
        <v>7111800</v>
      </c>
      <c r="D41" s="7">
        <f>D6+D10+D13+D18+D22+D25+D31+D34</f>
        <v>7238300</v>
      </c>
      <c r="E41" s="7">
        <f>E6+E10+E13+E18+E22+E25+E31+E34</f>
        <v>7238300</v>
      </c>
    </row>
    <row r="42" spans="1:5" ht="16.5" thickTop="1" thickBot="1">
      <c r="A42" s="2"/>
      <c r="B42" s="2" t="s">
        <v>39</v>
      </c>
      <c r="C42" s="3"/>
      <c r="D42" s="3"/>
      <c r="E42" s="3"/>
    </row>
    <row r="43" spans="1:5" ht="16.5" thickTop="1" thickBot="1">
      <c r="A43" s="2">
        <v>100</v>
      </c>
      <c r="B43" s="2" t="s">
        <v>40</v>
      </c>
      <c r="C43" s="3"/>
      <c r="D43" s="3"/>
      <c r="E43" s="3"/>
    </row>
    <row r="44" spans="1:5" ht="27" thickTop="1" thickBot="1">
      <c r="A44" s="2">
        <v>105</v>
      </c>
      <c r="B44" s="2" t="s">
        <v>41</v>
      </c>
      <c r="C44" s="3"/>
      <c r="D44" s="3"/>
      <c r="E44" s="3"/>
    </row>
    <row r="45" spans="1:5" ht="16.5" thickTop="1" thickBot="1">
      <c r="A45" s="2"/>
      <c r="B45" s="2" t="s">
        <v>42</v>
      </c>
      <c r="C45" s="3"/>
      <c r="D45" s="3"/>
      <c r="E45" s="3"/>
    </row>
    <row r="46" spans="1:5" ht="16.5" thickTop="1" thickBot="1">
      <c r="A46" s="2"/>
      <c r="B46" s="2" t="s">
        <v>43</v>
      </c>
      <c r="C46" s="3"/>
      <c r="D46" s="3"/>
      <c r="E46" s="3"/>
    </row>
    <row r="47" spans="1:5" ht="16.5" thickTop="1" thickBot="1">
      <c r="A47" s="2">
        <v>130</v>
      </c>
      <c r="B47" s="2" t="s">
        <v>44</v>
      </c>
      <c r="C47" s="7">
        <v>350000</v>
      </c>
      <c r="D47" s="7"/>
      <c r="E47" s="7"/>
    </row>
    <row r="48" spans="1:5" ht="16.5" thickTop="1" thickBot="1">
      <c r="A48" s="7"/>
      <c r="B48" s="8" t="s">
        <v>45</v>
      </c>
      <c r="C48" s="7">
        <f>C47</f>
        <v>350000</v>
      </c>
      <c r="D48" s="7"/>
      <c r="E48" s="7"/>
    </row>
    <row r="49" spans="1:5" ht="31.5" customHeight="1" thickTop="1" thickBot="1">
      <c r="A49" s="7"/>
      <c r="B49" s="8" t="s">
        <v>46</v>
      </c>
      <c r="C49" s="7" t="s">
        <v>0</v>
      </c>
      <c r="D49" s="7" t="s">
        <v>157</v>
      </c>
      <c r="E49" s="7" t="s">
        <v>158</v>
      </c>
    </row>
    <row r="50" spans="1:5" ht="16.5" thickTop="1" thickBot="1">
      <c r="A50" s="2">
        <v>301</v>
      </c>
      <c r="B50" s="2" t="s">
        <v>47</v>
      </c>
      <c r="C50" s="3">
        <v>340000</v>
      </c>
      <c r="D50" s="3">
        <v>340000</v>
      </c>
      <c r="E50" s="3">
        <v>340000</v>
      </c>
    </row>
    <row r="51" spans="1:5" ht="16.5" thickTop="1" thickBot="1">
      <c r="A51" s="2">
        <v>302</v>
      </c>
      <c r="B51" s="2" t="s">
        <v>48</v>
      </c>
      <c r="C51" s="3">
        <v>470000</v>
      </c>
      <c r="D51" s="3">
        <v>470000</v>
      </c>
      <c r="E51" s="3">
        <v>470000</v>
      </c>
    </row>
    <row r="52" spans="1:5" ht="27" thickTop="1" thickBot="1">
      <c r="A52" s="2">
        <v>303</v>
      </c>
      <c r="B52" s="2" t="s">
        <v>49</v>
      </c>
      <c r="C52" s="3">
        <v>70000</v>
      </c>
      <c r="D52" s="3">
        <v>70000</v>
      </c>
      <c r="E52" s="3">
        <v>70000</v>
      </c>
    </row>
    <row r="53" spans="1:5" ht="16.5" thickTop="1" thickBot="1">
      <c r="A53" s="2">
        <v>304</v>
      </c>
      <c r="B53" s="2" t="s">
        <v>50</v>
      </c>
      <c r="C53" s="3">
        <v>110000</v>
      </c>
      <c r="D53" s="3">
        <v>110000</v>
      </c>
      <c r="E53" s="3">
        <v>110000</v>
      </c>
    </row>
    <row r="54" spans="1:5" ht="27" thickTop="1" thickBot="1">
      <c r="A54" s="2">
        <v>307</v>
      </c>
      <c r="B54" s="2" t="s">
        <v>51</v>
      </c>
      <c r="C54" s="3">
        <v>10000</v>
      </c>
      <c r="D54" s="3">
        <v>10000</v>
      </c>
      <c r="E54" s="3">
        <v>10000</v>
      </c>
    </row>
    <row r="55" spans="1:5" ht="16.5" thickTop="1" thickBot="1">
      <c r="A55" s="7"/>
      <c r="B55" s="8" t="s">
        <v>52</v>
      </c>
      <c r="C55" s="7">
        <v>1000000</v>
      </c>
      <c r="D55" s="7">
        <v>1000000</v>
      </c>
      <c r="E55" s="7">
        <v>1000000</v>
      </c>
    </row>
    <row r="56" spans="1:5" ht="16.5" thickTop="1" thickBot="1">
      <c r="A56" s="7"/>
      <c r="B56" s="8"/>
      <c r="C56" s="7"/>
      <c r="D56" s="7"/>
      <c r="E56" s="7"/>
    </row>
    <row r="57" spans="1:5" ht="16.5" thickTop="1" thickBot="1">
      <c r="A57" s="7"/>
      <c r="B57" s="8" t="s">
        <v>53</v>
      </c>
      <c r="C57" s="7">
        <f>C41+C55+C48</f>
        <v>8461800</v>
      </c>
      <c r="D57" s="7">
        <f>D41+D55+D48</f>
        <v>8238300</v>
      </c>
      <c r="E57" s="7">
        <f>E41+E55+E48</f>
        <v>8238300</v>
      </c>
    </row>
    <row r="58" spans="1:5" ht="16.5" thickTop="1" thickBot="1">
      <c r="A58" s="7"/>
      <c r="B58" s="8" t="s">
        <v>54</v>
      </c>
      <c r="C58" s="7">
        <f>C57+C2</f>
        <v>8511800</v>
      </c>
      <c r="D58" s="7">
        <f>D57+D2</f>
        <v>8238300</v>
      </c>
      <c r="E58" s="7">
        <f>E57+E2</f>
        <v>8238300</v>
      </c>
    </row>
    <row r="59" spans="1:5" ht="16.5" thickTop="1" thickBot="1">
      <c r="A59" s="2"/>
      <c r="B59" s="2"/>
      <c r="C59" s="3"/>
      <c r="D59" s="3"/>
      <c r="E59" s="3"/>
    </row>
    <row r="60" spans="1:5" ht="16.5" thickTop="1" thickBot="1">
      <c r="A60" s="5"/>
      <c r="B60" s="5" t="s">
        <v>55</v>
      </c>
      <c r="C60" s="5"/>
      <c r="D60" s="5"/>
      <c r="E60" s="5"/>
    </row>
    <row r="61" spans="1:5" ht="16.5" thickTop="1" thickBot="1">
      <c r="A61" s="5"/>
      <c r="B61" s="5"/>
      <c r="C61" s="5"/>
      <c r="D61" s="5"/>
      <c r="E61" s="5"/>
    </row>
    <row r="62" spans="1:5" ht="31.5" thickTop="1" thickBot="1">
      <c r="A62" s="5"/>
      <c r="B62" s="5" t="s">
        <v>56</v>
      </c>
      <c r="C62" s="5" t="s">
        <v>0</v>
      </c>
      <c r="D62" s="5" t="s">
        <v>157</v>
      </c>
      <c r="E62" s="5" t="s">
        <v>158</v>
      </c>
    </row>
    <row r="63" spans="1:5" ht="16.5" thickTop="1" thickBot="1">
      <c r="A63" s="5"/>
      <c r="B63" s="5" t="s">
        <v>57</v>
      </c>
      <c r="C63" s="5"/>
      <c r="D63" s="5"/>
      <c r="E63" s="5"/>
    </row>
    <row r="64" spans="1:5" ht="16.5" thickTop="1" thickBot="1">
      <c r="A64" s="5"/>
      <c r="B64" s="5" t="s">
        <v>58</v>
      </c>
      <c r="C64" s="5"/>
      <c r="D64" s="5"/>
      <c r="E64" s="5"/>
    </row>
    <row r="65" spans="1:5" ht="16.5" thickTop="1" thickBot="1">
      <c r="A65" s="7"/>
      <c r="B65" s="8" t="s">
        <v>59</v>
      </c>
      <c r="C65" s="7">
        <f>SUM(C66:C76)</f>
        <v>3141210.4</v>
      </c>
      <c r="D65" s="7">
        <f>SUM(D66:D76)</f>
        <v>3211210.4</v>
      </c>
      <c r="E65" s="7">
        <f>SUM(E66:E76)</f>
        <v>3241210.4</v>
      </c>
    </row>
    <row r="66" spans="1:5" ht="16.5" thickTop="1" thickBot="1">
      <c r="A66" s="2">
        <v>1000</v>
      </c>
      <c r="B66" s="2" t="s">
        <v>60</v>
      </c>
      <c r="C66" s="3">
        <v>2050000</v>
      </c>
      <c r="D66" s="3">
        <v>2050000</v>
      </c>
      <c r="E66" s="3">
        <v>2070000</v>
      </c>
    </row>
    <row r="67" spans="1:5" ht="16.5" thickTop="1" thickBot="1">
      <c r="A67" s="2">
        <v>1001</v>
      </c>
      <c r="B67" s="2" t="s">
        <v>61</v>
      </c>
      <c r="C67" s="3">
        <v>640000</v>
      </c>
      <c r="D67" s="3">
        <v>640000</v>
      </c>
      <c r="E67" s="3">
        <v>650000</v>
      </c>
    </row>
    <row r="68" spans="1:5" ht="16.5" thickTop="1" thickBot="1">
      <c r="A68" s="2">
        <v>1002</v>
      </c>
      <c r="B68" s="2" t="s">
        <v>62</v>
      </c>
      <c r="C68" s="3">
        <v>90000</v>
      </c>
      <c r="D68" s="3">
        <v>90000</v>
      </c>
      <c r="E68" s="3">
        <v>90000</v>
      </c>
    </row>
    <row r="69" spans="1:5" ht="16.5" thickTop="1" thickBot="1">
      <c r="A69" s="2">
        <v>1006</v>
      </c>
      <c r="B69" s="2" t="s">
        <v>63</v>
      </c>
      <c r="C69" s="7">
        <v>60000</v>
      </c>
      <c r="D69" s="7">
        <v>130000</v>
      </c>
      <c r="E69" s="7">
        <v>130000</v>
      </c>
    </row>
    <row r="70" spans="1:5" ht="16.5" thickTop="1" thickBot="1">
      <c r="A70" s="2">
        <v>1018</v>
      </c>
      <c r="B70" s="2" t="s">
        <v>64</v>
      </c>
      <c r="C70" s="3">
        <v>0</v>
      </c>
      <c r="D70" s="3">
        <v>0</v>
      </c>
      <c r="E70" s="3">
        <v>0</v>
      </c>
    </row>
    <row r="71" spans="1:5" ht="16.5" thickTop="1" thickBot="1">
      <c r="A71" s="2">
        <v>1021</v>
      </c>
      <c r="B71" s="2" t="s">
        <v>65</v>
      </c>
      <c r="C71" s="3">
        <v>500</v>
      </c>
      <c r="D71" s="3">
        <v>500</v>
      </c>
      <c r="E71" s="3">
        <v>500</v>
      </c>
    </row>
    <row r="72" spans="1:5" ht="16.5" thickTop="1" thickBot="1">
      <c r="A72" s="2">
        <v>1022</v>
      </c>
      <c r="B72" s="2" t="s">
        <v>66</v>
      </c>
      <c r="C72" s="3">
        <v>20000</v>
      </c>
      <c r="D72" s="3">
        <v>20000</v>
      </c>
      <c r="E72" s="3">
        <v>20000</v>
      </c>
    </row>
    <row r="73" spans="1:5" ht="16.5" thickTop="1" thickBot="1">
      <c r="A73" s="2">
        <v>1023</v>
      </c>
      <c r="B73" s="2" t="s">
        <v>67</v>
      </c>
      <c r="C73" s="3">
        <v>5500</v>
      </c>
      <c r="D73" s="3">
        <v>5500</v>
      </c>
      <c r="E73" s="3">
        <v>5500</v>
      </c>
    </row>
    <row r="74" spans="1:5" ht="16.5" thickTop="1" thickBot="1">
      <c r="A74" s="2">
        <v>1025</v>
      </c>
      <c r="B74" s="2" t="s">
        <v>68</v>
      </c>
      <c r="C74" s="3">
        <v>115510.39999999999</v>
      </c>
      <c r="D74" s="3">
        <v>115510.39999999999</v>
      </c>
      <c r="E74" s="3">
        <v>115510.39999999999</v>
      </c>
    </row>
    <row r="75" spans="1:5" ht="16.5" thickTop="1" thickBot="1">
      <c r="A75" s="2">
        <v>1026</v>
      </c>
      <c r="B75" s="2" t="s">
        <v>69</v>
      </c>
      <c r="C75" s="3">
        <v>7700</v>
      </c>
      <c r="D75" s="3">
        <v>7700</v>
      </c>
      <c r="E75" s="3">
        <v>7700</v>
      </c>
    </row>
    <row r="76" spans="1:5" ht="16.5" thickTop="1" thickBot="1">
      <c r="A76" s="2">
        <v>1027</v>
      </c>
      <c r="B76" s="2" t="s">
        <v>70</v>
      </c>
      <c r="C76" s="3">
        <v>152000</v>
      </c>
      <c r="D76" s="3">
        <v>152000</v>
      </c>
      <c r="E76" s="3">
        <v>152000</v>
      </c>
    </row>
    <row r="77" spans="1:5" ht="31.5" thickTop="1" thickBot="1">
      <c r="A77" s="7"/>
      <c r="B77" s="8" t="s">
        <v>71</v>
      </c>
      <c r="C77" s="7">
        <f>SUM(C78:C88)</f>
        <v>419589.6</v>
      </c>
      <c r="D77" s="7">
        <f>SUM(D78:D88)</f>
        <v>415389.6</v>
      </c>
      <c r="E77" s="7">
        <f>SUM(E78:E88)</f>
        <v>419589.6</v>
      </c>
    </row>
    <row r="78" spans="1:5" ht="16.5" thickTop="1" thickBot="1">
      <c r="A78" s="2">
        <v>1100</v>
      </c>
      <c r="B78" s="2" t="s">
        <v>72</v>
      </c>
      <c r="C78" s="3">
        <v>250000</v>
      </c>
      <c r="D78" s="3">
        <v>250000</v>
      </c>
      <c r="E78" s="3">
        <v>250000</v>
      </c>
    </row>
    <row r="79" spans="1:5" ht="16.5" thickTop="1" thickBot="1">
      <c r="A79" s="2">
        <v>1101</v>
      </c>
      <c r="B79" s="2" t="s">
        <v>73</v>
      </c>
      <c r="C79" s="3">
        <v>2500</v>
      </c>
      <c r="D79" s="3">
        <v>2500</v>
      </c>
      <c r="E79" s="3">
        <v>2500</v>
      </c>
    </row>
    <row r="80" spans="1:5" ht="16.5" thickTop="1" thickBot="1">
      <c r="A80" s="2">
        <v>1102</v>
      </c>
      <c r="B80" s="2" t="s">
        <v>74</v>
      </c>
      <c r="C80" s="3">
        <v>35000</v>
      </c>
      <c r="D80" s="3">
        <v>33000</v>
      </c>
      <c r="E80" s="3">
        <v>35000</v>
      </c>
    </row>
    <row r="81" spans="1:5" ht="16.5" thickTop="1" thickBot="1">
      <c r="A81" s="2">
        <v>1103</v>
      </c>
      <c r="B81" s="2" t="s">
        <v>75</v>
      </c>
      <c r="C81" s="3">
        <v>30000</v>
      </c>
      <c r="D81" s="3">
        <v>30000</v>
      </c>
      <c r="E81" s="3">
        <v>30000</v>
      </c>
    </row>
    <row r="82" spans="1:5" ht="16.5" thickTop="1" thickBot="1">
      <c r="A82" s="2">
        <v>1104</v>
      </c>
      <c r="B82" s="2" t="s">
        <v>76</v>
      </c>
      <c r="C82" s="3">
        <v>32000</v>
      </c>
      <c r="D82" s="3">
        <v>30000</v>
      </c>
      <c r="E82" s="3">
        <v>32000</v>
      </c>
    </row>
    <row r="83" spans="1:5" ht="16.5" thickTop="1" thickBot="1">
      <c r="A83" s="2">
        <v>1105</v>
      </c>
      <c r="B83" s="2" t="s">
        <v>77</v>
      </c>
      <c r="C83" s="3">
        <v>13000</v>
      </c>
      <c r="D83" s="3">
        <v>13000</v>
      </c>
      <c r="E83" s="3">
        <v>13000</v>
      </c>
    </row>
    <row r="84" spans="1:5" ht="16.5" thickTop="1" thickBot="1">
      <c r="A84" s="2">
        <v>1106</v>
      </c>
      <c r="B84" s="2" t="s">
        <v>78</v>
      </c>
      <c r="C84" s="3">
        <v>8000</v>
      </c>
      <c r="D84" s="3">
        <v>8000</v>
      </c>
      <c r="E84" s="3">
        <v>8000</v>
      </c>
    </row>
    <row r="85" spans="1:5" ht="16.5" thickTop="1" thickBot="1">
      <c r="A85" s="2">
        <v>1107</v>
      </c>
      <c r="B85" s="2" t="s">
        <v>79</v>
      </c>
      <c r="C85" s="3">
        <v>30000</v>
      </c>
      <c r="D85" s="3">
        <v>30000</v>
      </c>
      <c r="E85" s="3">
        <v>30000</v>
      </c>
    </row>
    <row r="86" spans="1:5" ht="16.5" thickTop="1" thickBot="1">
      <c r="A86" s="2">
        <v>1108</v>
      </c>
      <c r="B86" s="2" t="s">
        <v>80</v>
      </c>
      <c r="C86" s="3">
        <f>13000-110.4-800</f>
        <v>12089.6</v>
      </c>
      <c r="D86" s="3">
        <f>C86-200</f>
        <v>11889.6</v>
      </c>
      <c r="E86" s="3">
        <f>13000-110.4-800</f>
        <v>12089.6</v>
      </c>
    </row>
    <row r="87" spans="1:5" ht="16.5" thickTop="1" thickBot="1">
      <c r="A87" s="2">
        <v>1109</v>
      </c>
      <c r="B87" s="2" t="s">
        <v>81</v>
      </c>
      <c r="C87" s="3">
        <v>4000</v>
      </c>
      <c r="D87" s="3">
        <v>4000</v>
      </c>
      <c r="E87" s="3">
        <v>4000</v>
      </c>
    </row>
    <row r="88" spans="1:5" ht="16.5" thickTop="1" thickBot="1">
      <c r="A88" s="2">
        <v>1110</v>
      </c>
      <c r="B88" s="2" t="s">
        <v>82</v>
      </c>
      <c r="C88" s="3">
        <v>3000</v>
      </c>
      <c r="D88" s="3">
        <v>3000</v>
      </c>
      <c r="E88" s="3">
        <v>3000</v>
      </c>
    </row>
    <row r="89" spans="1:5" ht="16.5" thickTop="1" thickBot="1">
      <c r="A89" s="8"/>
      <c r="B89" s="8" t="s">
        <v>83</v>
      </c>
      <c r="C89" s="7">
        <f>SUM(C90:C119)</f>
        <v>3190500</v>
      </c>
      <c r="D89" s="7">
        <f>SUM(D90:D119)</f>
        <v>3190500</v>
      </c>
      <c r="E89" s="7">
        <f>SUM(E90:E119)</f>
        <v>3235500</v>
      </c>
    </row>
    <row r="90" spans="1:5" ht="16.5" thickTop="1" thickBot="1">
      <c r="A90" s="2">
        <v>1200</v>
      </c>
      <c r="B90" s="2" t="s">
        <v>84</v>
      </c>
      <c r="C90" s="3">
        <v>100000</v>
      </c>
      <c r="D90" s="3">
        <v>100000</v>
      </c>
      <c r="E90" s="3">
        <v>120000</v>
      </c>
    </row>
    <row r="91" spans="1:5" ht="16.5" thickTop="1" thickBot="1">
      <c r="A91" s="2">
        <v>1201</v>
      </c>
      <c r="B91" s="2" t="s">
        <v>85</v>
      </c>
      <c r="C91" s="3"/>
      <c r="D91" s="3"/>
      <c r="E91" s="3"/>
    </row>
    <row r="92" spans="1:5" ht="16.5" thickTop="1" thickBot="1">
      <c r="A92" s="2">
        <v>1202</v>
      </c>
      <c r="B92" s="2" t="s">
        <v>86</v>
      </c>
      <c r="C92" s="3">
        <v>9000</v>
      </c>
      <c r="D92" s="3">
        <v>9000</v>
      </c>
      <c r="E92" s="3">
        <v>9000</v>
      </c>
    </row>
    <row r="93" spans="1:5" ht="16.5" thickTop="1" thickBot="1">
      <c r="A93" s="2">
        <v>1203</v>
      </c>
      <c r="B93" s="2" t="s">
        <v>87</v>
      </c>
      <c r="C93" s="3">
        <v>16000</v>
      </c>
      <c r="D93" s="3">
        <v>16000</v>
      </c>
      <c r="E93" s="3">
        <v>16000</v>
      </c>
    </row>
    <row r="94" spans="1:5" ht="16.5" thickTop="1" thickBot="1">
      <c r="A94" s="2">
        <v>1204</v>
      </c>
      <c r="B94" s="2" t="s">
        <v>88</v>
      </c>
      <c r="C94" s="3">
        <v>150000</v>
      </c>
      <c r="D94" s="3">
        <v>150000</v>
      </c>
      <c r="E94" s="3">
        <v>150000</v>
      </c>
    </row>
    <row r="95" spans="1:5" ht="16.5" thickTop="1" thickBot="1">
      <c r="A95" s="2">
        <v>1205</v>
      </c>
      <c r="B95" s="2" t="s">
        <v>89</v>
      </c>
      <c r="C95" s="3">
        <v>10000</v>
      </c>
      <c r="D95" s="3">
        <v>10000</v>
      </c>
      <c r="E95" s="3">
        <v>10000</v>
      </c>
    </row>
    <row r="96" spans="1:5" ht="18" customHeight="1" thickTop="1" thickBot="1">
      <c r="A96" s="2">
        <v>1206</v>
      </c>
      <c r="B96" s="2" t="s">
        <v>90</v>
      </c>
      <c r="C96" s="3"/>
      <c r="D96" s="3"/>
      <c r="E96" s="3"/>
    </row>
    <row r="97" spans="1:5" ht="16.5" thickTop="1" thickBot="1">
      <c r="A97" s="2">
        <v>1207</v>
      </c>
      <c r="B97" s="2" t="s">
        <v>91</v>
      </c>
      <c r="C97" s="3">
        <v>4000</v>
      </c>
      <c r="D97" s="3">
        <v>4000</v>
      </c>
      <c r="E97" s="3">
        <v>4000</v>
      </c>
    </row>
    <row r="98" spans="1:5" ht="16.5" thickTop="1" thickBot="1">
      <c r="A98" s="2">
        <v>1208</v>
      </c>
      <c r="B98" s="2" t="s">
        <v>92</v>
      </c>
      <c r="C98" s="3">
        <v>70000</v>
      </c>
      <c r="D98" s="3">
        <v>70000</v>
      </c>
      <c r="E98" s="3">
        <v>70000</v>
      </c>
    </row>
    <row r="99" spans="1:5" ht="16.5" thickTop="1" thickBot="1">
      <c r="A99" s="2">
        <v>1209</v>
      </c>
      <c r="B99" s="2" t="s">
        <v>93</v>
      </c>
      <c r="C99" s="3">
        <v>8500</v>
      </c>
      <c r="D99" s="3">
        <v>8500</v>
      </c>
      <c r="E99" s="3">
        <v>8500</v>
      </c>
    </row>
    <row r="100" spans="1:5" ht="16.5" thickTop="1" thickBot="1">
      <c r="A100" s="2">
        <v>1210</v>
      </c>
      <c r="B100" s="2" t="s">
        <v>94</v>
      </c>
      <c r="C100" s="3">
        <v>2000</v>
      </c>
      <c r="D100" s="3">
        <v>2000</v>
      </c>
      <c r="E100" s="3">
        <v>2000</v>
      </c>
    </row>
    <row r="101" spans="1:5" ht="16.5" thickTop="1" thickBot="1">
      <c r="A101" s="2">
        <v>1211</v>
      </c>
      <c r="B101" s="2" t="s">
        <v>95</v>
      </c>
      <c r="C101" s="3">
        <v>0</v>
      </c>
      <c r="D101" s="3">
        <v>0</v>
      </c>
      <c r="E101" s="3">
        <v>0</v>
      </c>
    </row>
    <row r="102" spans="1:5" ht="16.5" thickTop="1" thickBot="1">
      <c r="A102" s="2">
        <v>1212</v>
      </c>
      <c r="B102" s="2" t="s">
        <v>96</v>
      </c>
      <c r="C102" s="3">
        <v>20000</v>
      </c>
      <c r="D102" s="3">
        <v>20000</v>
      </c>
      <c r="E102" s="3">
        <v>20000</v>
      </c>
    </row>
    <row r="103" spans="1:5" ht="16.5" thickTop="1" thickBot="1">
      <c r="A103" s="2">
        <v>1213</v>
      </c>
      <c r="B103" s="2" t="s">
        <v>97</v>
      </c>
      <c r="C103" s="3">
        <v>285000</v>
      </c>
      <c r="D103" s="3">
        <v>285000</v>
      </c>
      <c r="E103" s="3">
        <v>300000</v>
      </c>
    </row>
    <row r="104" spans="1:5" ht="16.5" thickTop="1" thickBot="1">
      <c r="A104" s="2">
        <v>1214</v>
      </c>
      <c r="B104" s="2" t="s">
        <v>98</v>
      </c>
      <c r="C104" s="3">
        <v>2460000</v>
      </c>
      <c r="D104" s="3">
        <v>2460000</v>
      </c>
      <c r="E104" s="3">
        <v>2470000</v>
      </c>
    </row>
    <row r="105" spans="1:5" ht="16.5" thickTop="1" thickBot="1">
      <c r="A105" s="2">
        <v>1220</v>
      </c>
      <c r="B105" s="2" t="s">
        <v>99</v>
      </c>
      <c r="C105" s="3"/>
      <c r="D105" s="3"/>
      <c r="E105" s="3"/>
    </row>
    <row r="106" spans="1:5" ht="16.5" thickTop="1" thickBot="1">
      <c r="A106" s="2">
        <v>1221</v>
      </c>
      <c r="B106" s="2" t="s">
        <v>100</v>
      </c>
      <c r="C106" s="3">
        <v>13000</v>
      </c>
      <c r="D106" s="3">
        <v>13000</v>
      </c>
      <c r="E106" s="3">
        <v>13000</v>
      </c>
    </row>
    <row r="107" spans="1:5" ht="16.5" thickTop="1" thickBot="1">
      <c r="A107" s="2">
        <v>1222</v>
      </c>
      <c r="B107" s="2" t="s">
        <v>101</v>
      </c>
      <c r="C107" s="3"/>
      <c r="D107" s="3"/>
      <c r="E107" s="3"/>
    </row>
    <row r="108" spans="1:5" ht="16.5" thickTop="1" thickBot="1">
      <c r="A108" s="2">
        <v>1223</v>
      </c>
      <c r="B108" s="2" t="s">
        <v>102</v>
      </c>
      <c r="C108" s="3">
        <v>0</v>
      </c>
      <c r="D108" s="3">
        <v>0</v>
      </c>
      <c r="E108" s="3">
        <v>0</v>
      </c>
    </row>
    <row r="109" spans="1:5" ht="16.5" thickTop="1" thickBot="1">
      <c r="A109" s="2">
        <v>1224</v>
      </c>
      <c r="B109" s="2" t="s">
        <v>103</v>
      </c>
      <c r="C109" s="3"/>
      <c r="D109" s="3"/>
      <c r="E109" s="3"/>
    </row>
    <row r="110" spans="1:5" ht="16.5" thickTop="1" thickBot="1">
      <c r="A110" s="2">
        <v>1225</v>
      </c>
      <c r="B110" s="2" t="s">
        <v>104</v>
      </c>
      <c r="C110" s="3">
        <v>30000</v>
      </c>
      <c r="D110" s="3">
        <v>30000</v>
      </c>
      <c r="E110" s="3">
        <v>30000</v>
      </c>
    </row>
    <row r="111" spans="1:5" ht="16.5" thickTop="1" thickBot="1">
      <c r="A111" s="2">
        <v>1226</v>
      </c>
      <c r="B111" s="2" t="s">
        <v>105</v>
      </c>
      <c r="C111" s="3">
        <v>6000</v>
      </c>
      <c r="D111" s="3">
        <v>6000</v>
      </c>
      <c r="E111" s="3">
        <v>6000</v>
      </c>
    </row>
    <row r="112" spans="1:5" ht="16.5" thickTop="1" thickBot="1">
      <c r="A112" s="2"/>
      <c r="B112" s="2" t="s">
        <v>106</v>
      </c>
      <c r="C112" s="3">
        <v>4000</v>
      </c>
      <c r="D112" s="3">
        <v>4000</v>
      </c>
      <c r="E112" s="3">
        <v>4000</v>
      </c>
    </row>
    <row r="113" spans="1:5" ht="16.5" hidden="1" thickTop="1" thickBot="1">
      <c r="A113" s="2">
        <v>1227</v>
      </c>
      <c r="B113" s="2" t="s">
        <v>107</v>
      </c>
      <c r="C113" s="3"/>
      <c r="D113" s="3"/>
      <c r="E113" s="3"/>
    </row>
    <row r="114" spans="1:5" ht="16.5" hidden="1" thickTop="1" thickBot="1">
      <c r="A114" s="2">
        <v>1228</v>
      </c>
      <c r="B114" s="2" t="s">
        <v>108</v>
      </c>
      <c r="C114" s="3"/>
      <c r="D114" s="3"/>
      <c r="E114" s="3"/>
    </row>
    <row r="115" spans="1:5" ht="16.5" hidden="1" thickTop="1" thickBot="1">
      <c r="A115" s="2">
        <v>1229</v>
      </c>
      <c r="B115" s="2" t="s">
        <v>109</v>
      </c>
      <c r="C115" s="3"/>
      <c r="D115" s="3"/>
      <c r="E115" s="3"/>
    </row>
    <row r="116" spans="1:5" ht="16.5" thickTop="1" thickBot="1">
      <c r="A116" s="2">
        <v>1230</v>
      </c>
      <c r="B116" s="2" t="s">
        <v>110</v>
      </c>
      <c r="C116" s="3">
        <v>3000</v>
      </c>
      <c r="D116" s="3">
        <v>3000</v>
      </c>
      <c r="E116" s="3">
        <v>3000</v>
      </c>
    </row>
    <row r="117" spans="1:5" ht="16.5" hidden="1" thickTop="1" thickBot="1">
      <c r="A117" s="2">
        <v>1231</v>
      </c>
      <c r="B117" s="2" t="s">
        <v>111</v>
      </c>
      <c r="C117" s="3"/>
      <c r="D117" s="3"/>
      <c r="E117" s="3"/>
    </row>
    <row r="118" spans="1:5" ht="16.5" hidden="1" thickTop="1" thickBot="1">
      <c r="A118" s="2">
        <v>1232</v>
      </c>
      <c r="B118" s="2" t="s">
        <v>112</v>
      </c>
      <c r="C118" s="3"/>
      <c r="D118" s="3"/>
      <c r="E118" s="3"/>
    </row>
    <row r="119" spans="1:5" ht="27" hidden="1" thickTop="1" thickBot="1">
      <c r="A119" s="2">
        <v>1299</v>
      </c>
      <c r="B119" s="2" t="s">
        <v>113</v>
      </c>
      <c r="C119" s="3"/>
      <c r="D119" s="3"/>
      <c r="E119" s="3"/>
    </row>
    <row r="120" spans="1:5" ht="16.5" thickTop="1" thickBot="1">
      <c r="A120" s="8"/>
      <c r="B120" s="8" t="s">
        <v>114</v>
      </c>
      <c r="C120" s="7">
        <v>21000</v>
      </c>
      <c r="D120" s="7">
        <v>21000</v>
      </c>
      <c r="E120" s="7">
        <v>21000</v>
      </c>
    </row>
    <row r="121" spans="1:5" ht="16.5" thickTop="1" thickBot="1">
      <c r="A121" s="2">
        <v>1300</v>
      </c>
      <c r="B121" s="2" t="s">
        <v>115</v>
      </c>
      <c r="C121" s="3">
        <v>21000</v>
      </c>
      <c r="D121" s="3">
        <v>21000</v>
      </c>
      <c r="E121" s="3">
        <v>21000</v>
      </c>
    </row>
    <row r="122" spans="1:5" ht="16.5" hidden="1" thickTop="1" thickBot="1">
      <c r="A122" s="2">
        <v>1301</v>
      </c>
      <c r="B122" s="2" t="s">
        <v>116</v>
      </c>
      <c r="C122" s="3"/>
      <c r="D122" s="3"/>
      <c r="E122" s="3"/>
    </row>
    <row r="123" spans="1:5" ht="16.5" hidden="1" thickTop="1" thickBot="1">
      <c r="A123" s="2"/>
      <c r="B123" s="2" t="s">
        <v>117</v>
      </c>
      <c r="C123" s="3"/>
      <c r="D123" s="3"/>
      <c r="E123" s="3"/>
    </row>
    <row r="124" spans="1:5" ht="16.5" hidden="1" thickTop="1" thickBot="1">
      <c r="A124" s="2">
        <v>1350</v>
      </c>
      <c r="B124" s="2" t="s">
        <v>118</v>
      </c>
      <c r="C124" s="3"/>
      <c r="D124" s="3"/>
      <c r="E124" s="3"/>
    </row>
    <row r="125" spans="1:5" ht="16.5" hidden="1" thickTop="1" thickBot="1">
      <c r="A125" s="2">
        <v>1353</v>
      </c>
      <c r="B125" s="2" t="s">
        <v>119</v>
      </c>
      <c r="C125" s="3"/>
      <c r="D125" s="3"/>
      <c r="E125" s="3"/>
    </row>
    <row r="126" spans="1:5" ht="16.5" hidden="1" thickTop="1" thickBot="1">
      <c r="A126" s="2">
        <v>1354</v>
      </c>
      <c r="B126" s="2" t="s">
        <v>120</v>
      </c>
      <c r="C126" s="3"/>
      <c r="D126" s="3"/>
      <c r="E126" s="3"/>
    </row>
    <row r="127" spans="1:5" ht="31.5" thickTop="1" thickBot="1">
      <c r="A127" s="8"/>
      <c r="B127" s="8" t="s">
        <v>121</v>
      </c>
      <c r="C127" s="7">
        <f>SUM(C128:C130)</f>
        <v>69500</v>
      </c>
      <c r="D127" s="7">
        <f>SUM(D128:D130)</f>
        <v>66400</v>
      </c>
      <c r="E127" s="7">
        <f>SUM(E128:E130)</f>
        <v>57200</v>
      </c>
    </row>
    <row r="128" spans="1:5" ht="16.5" thickTop="1" thickBot="1">
      <c r="A128" s="2">
        <v>1400</v>
      </c>
      <c r="B128" s="2" t="s">
        <v>122</v>
      </c>
      <c r="C128" s="3">
        <v>65500</v>
      </c>
      <c r="D128" s="3">
        <f>48200+14200</f>
        <v>62400</v>
      </c>
      <c r="E128" s="3">
        <v>53200</v>
      </c>
    </row>
    <row r="129" spans="1:5" ht="16.5" thickTop="1" thickBot="1">
      <c r="A129" s="2">
        <v>1401</v>
      </c>
      <c r="B129" s="2" t="s">
        <v>123</v>
      </c>
      <c r="C129" s="3">
        <v>3500</v>
      </c>
      <c r="D129" s="3">
        <v>3500</v>
      </c>
      <c r="E129" s="3">
        <v>3500</v>
      </c>
    </row>
    <row r="130" spans="1:5" ht="16.5" thickTop="1" thickBot="1">
      <c r="A130" s="2">
        <v>1402</v>
      </c>
      <c r="B130" s="2" t="s">
        <v>124</v>
      </c>
      <c r="C130" s="3">
        <v>500</v>
      </c>
      <c r="D130" s="3">
        <v>500</v>
      </c>
      <c r="E130" s="3">
        <v>500</v>
      </c>
    </row>
    <row r="131" spans="1:5" ht="16.5" thickTop="1" thickBot="1">
      <c r="A131" s="8"/>
      <c r="B131" s="8" t="s">
        <v>125</v>
      </c>
      <c r="C131" s="7">
        <f>SUM(C132:C135)</f>
        <v>65000</v>
      </c>
      <c r="D131" s="7">
        <f>SUM(D132:D135)</f>
        <v>65000</v>
      </c>
      <c r="E131" s="7">
        <f>SUM(E132:E135)</f>
        <v>65000</v>
      </c>
    </row>
    <row r="132" spans="1:5" ht="16.5" thickTop="1" thickBot="1">
      <c r="A132" s="2">
        <v>1500</v>
      </c>
      <c r="B132" s="2" t="s">
        <v>126</v>
      </c>
      <c r="C132" s="3">
        <v>29000</v>
      </c>
      <c r="D132" s="3">
        <v>29000</v>
      </c>
      <c r="E132" s="3">
        <v>29000</v>
      </c>
    </row>
    <row r="133" spans="1:5" ht="16.5" thickTop="1" thickBot="1">
      <c r="A133" s="2">
        <v>1501</v>
      </c>
      <c r="B133" s="2" t="s">
        <v>127</v>
      </c>
      <c r="C133" s="3">
        <v>1000</v>
      </c>
      <c r="D133" s="3">
        <v>1000</v>
      </c>
      <c r="E133" s="3">
        <v>1000</v>
      </c>
    </row>
    <row r="134" spans="1:5" ht="16.5" hidden="1" thickTop="1" thickBot="1">
      <c r="A134" s="2">
        <v>1502</v>
      </c>
      <c r="B134" s="2" t="s">
        <v>128</v>
      </c>
      <c r="C134" s="3"/>
      <c r="D134" s="3"/>
      <c r="E134" s="3"/>
    </row>
    <row r="135" spans="1:5" ht="16.5" thickTop="1" thickBot="1">
      <c r="A135" s="2">
        <v>1503</v>
      </c>
      <c r="B135" s="2" t="s">
        <v>129</v>
      </c>
      <c r="C135" s="3">
        <v>35000</v>
      </c>
      <c r="D135" s="3">
        <v>35000</v>
      </c>
      <c r="E135" s="3">
        <v>35000</v>
      </c>
    </row>
    <row r="136" spans="1:5" ht="16.5" hidden="1" thickTop="1" thickBot="1">
      <c r="A136" s="2"/>
      <c r="B136" s="2" t="s">
        <v>130</v>
      </c>
      <c r="C136" s="3">
        <v>0</v>
      </c>
      <c r="D136" s="3">
        <v>0</v>
      </c>
      <c r="E136" s="3">
        <v>0</v>
      </c>
    </row>
    <row r="137" spans="1:5" ht="16.5" hidden="1" thickTop="1" thickBot="1">
      <c r="A137" s="2">
        <v>1600</v>
      </c>
      <c r="B137" s="2" t="s">
        <v>131</v>
      </c>
      <c r="C137" s="3">
        <v>0</v>
      </c>
      <c r="D137" s="3">
        <v>0</v>
      </c>
      <c r="E137" s="3">
        <v>0</v>
      </c>
    </row>
    <row r="138" spans="1:5" ht="16.5" hidden="1" thickTop="1" thickBot="1">
      <c r="A138" s="2">
        <v>1601</v>
      </c>
      <c r="B138" s="2" t="s">
        <v>132</v>
      </c>
      <c r="C138" s="3">
        <v>0</v>
      </c>
      <c r="D138" s="3">
        <v>0</v>
      </c>
      <c r="E138" s="3">
        <v>0</v>
      </c>
    </row>
    <row r="139" spans="1:5" ht="16.5" hidden="1" thickTop="1" thickBot="1">
      <c r="A139" s="2">
        <v>1602</v>
      </c>
      <c r="B139" s="2" t="s">
        <v>133</v>
      </c>
      <c r="C139" s="3">
        <v>0</v>
      </c>
      <c r="D139" s="3">
        <v>0</v>
      </c>
      <c r="E139" s="3">
        <v>0</v>
      </c>
    </row>
    <row r="140" spans="1:5" ht="16.5" thickTop="1" thickBot="1">
      <c r="A140" s="8"/>
      <c r="B140" s="8" t="s">
        <v>134</v>
      </c>
      <c r="C140" s="7">
        <v>20000</v>
      </c>
      <c r="D140" s="7">
        <v>20000</v>
      </c>
      <c r="E140" s="7">
        <v>20000</v>
      </c>
    </row>
    <row r="141" spans="1:5" ht="16.5" thickTop="1" thickBot="1">
      <c r="A141" s="2">
        <v>1700</v>
      </c>
      <c r="B141" s="2" t="s">
        <v>135</v>
      </c>
      <c r="C141" s="3">
        <v>20000</v>
      </c>
      <c r="D141" s="3">
        <v>20000</v>
      </c>
      <c r="E141" s="3">
        <v>20000</v>
      </c>
    </row>
    <row r="142" spans="1:5" ht="16.5" thickTop="1" thickBot="1">
      <c r="A142" s="8"/>
      <c r="B142" s="8" t="s">
        <v>38</v>
      </c>
      <c r="C142" s="7">
        <f>C140+C131+C127+C120+C89+C77+C65</f>
        <v>6926800</v>
      </c>
      <c r="D142" s="7">
        <f>D140+D131+D127+D120+D89+D77+D65</f>
        <v>6989500</v>
      </c>
      <c r="E142" s="7">
        <f>E140+E131+E127+E120+E89+E77+E65</f>
        <v>7059500</v>
      </c>
    </row>
    <row r="143" spans="1:5" ht="16.5" thickTop="1" thickBot="1">
      <c r="A143" s="2"/>
      <c r="B143" s="2"/>
      <c r="C143" s="2"/>
      <c r="D143" s="2"/>
      <c r="E143" s="2"/>
    </row>
    <row r="144" spans="1:5" ht="27.75" customHeight="1" thickTop="1" thickBot="1">
      <c r="A144" s="5"/>
      <c r="B144" s="5" t="s">
        <v>136</v>
      </c>
      <c r="C144" s="5" t="s">
        <v>0</v>
      </c>
      <c r="D144" s="5" t="s">
        <v>157</v>
      </c>
      <c r="E144" s="5" t="s">
        <v>158</v>
      </c>
    </row>
    <row r="145" spans="1:5" ht="16.5" thickTop="1" thickBot="1">
      <c r="A145" s="2"/>
      <c r="B145" s="2" t="s">
        <v>57</v>
      </c>
      <c r="C145" s="3"/>
      <c r="D145" s="3"/>
      <c r="E145" s="3"/>
    </row>
    <row r="146" spans="1:5" ht="16.5" thickTop="1" thickBot="1">
      <c r="A146" s="2"/>
      <c r="B146" s="2" t="s">
        <v>58</v>
      </c>
      <c r="C146" s="3"/>
      <c r="D146" s="3"/>
      <c r="E146" s="3"/>
    </row>
    <row r="147" spans="1:5" ht="16.5" thickTop="1" thickBot="1">
      <c r="A147" s="2"/>
      <c r="B147" s="2" t="s">
        <v>137</v>
      </c>
      <c r="C147" s="9">
        <f>SUM(C148:C150)</f>
        <v>370000</v>
      </c>
      <c r="D147" s="9">
        <f>SUM(D148:D150)</f>
        <v>20000</v>
      </c>
      <c r="E147" s="9">
        <f>SUM(E148:E150)</f>
        <v>20000</v>
      </c>
    </row>
    <row r="148" spans="1:5" ht="16.5" thickTop="1" thickBot="1">
      <c r="A148" s="2">
        <v>1900</v>
      </c>
      <c r="B148" s="2" t="s">
        <v>138</v>
      </c>
      <c r="C148" s="3">
        <v>350000</v>
      </c>
      <c r="D148" s="3"/>
      <c r="E148" s="3"/>
    </row>
    <row r="149" spans="1:5" ht="27" thickTop="1" thickBot="1">
      <c r="A149" s="2">
        <v>1901</v>
      </c>
      <c r="B149" s="2" t="s">
        <v>139</v>
      </c>
      <c r="C149" s="3"/>
      <c r="D149" s="3"/>
      <c r="E149" s="3"/>
    </row>
    <row r="150" spans="1:5" ht="16.5" thickTop="1" thickBot="1">
      <c r="A150" s="2">
        <v>1905</v>
      </c>
      <c r="B150" s="2" t="s">
        <v>140</v>
      </c>
      <c r="C150" s="3">
        <v>20000</v>
      </c>
      <c r="D150" s="3">
        <v>20000</v>
      </c>
      <c r="E150" s="3">
        <v>20000</v>
      </c>
    </row>
    <row r="151" spans="1:5" ht="31.5" thickTop="1" thickBot="1">
      <c r="A151" s="9"/>
      <c r="B151" s="9" t="s">
        <v>141</v>
      </c>
      <c r="C151" s="9">
        <f>C152</f>
        <v>30000</v>
      </c>
      <c r="D151" s="9">
        <v>20000</v>
      </c>
      <c r="E151" s="9">
        <f>E152</f>
        <v>23800</v>
      </c>
    </row>
    <row r="152" spans="1:5" ht="27" thickTop="1" thickBot="1">
      <c r="A152" s="2">
        <v>1910</v>
      </c>
      <c r="B152" s="2" t="s">
        <v>142</v>
      </c>
      <c r="C152" s="3">
        <v>30000</v>
      </c>
      <c r="D152" s="3">
        <v>20000</v>
      </c>
      <c r="E152" s="3">
        <f>38000-14200</f>
        <v>23800</v>
      </c>
    </row>
    <row r="153" spans="1:5" ht="16.5" thickTop="1" thickBot="1">
      <c r="A153" s="2"/>
      <c r="B153" s="2"/>
      <c r="C153" s="3"/>
      <c r="D153" s="3"/>
      <c r="E153" s="3"/>
    </row>
    <row r="154" spans="1:5" ht="16.5" thickTop="1" thickBot="1">
      <c r="A154" s="8"/>
      <c r="B154" s="8" t="s">
        <v>42</v>
      </c>
      <c r="C154" s="9">
        <f>C147+C151</f>
        <v>400000</v>
      </c>
      <c r="D154" s="9">
        <f>D147+D151</f>
        <v>40000</v>
      </c>
      <c r="E154" s="9">
        <f>E147+E151</f>
        <v>43800</v>
      </c>
    </row>
    <row r="155" spans="1:5" ht="16.5" hidden="1" thickTop="1" thickBot="1">
      <c r="A155" s="2"/>
      <c r="B155" s="2" t="s">
        <v>143</v>
      </c>
      <c r="C155" s="3"/>
      <c r="D155" s="3"/>
      <c r="E155" s="3"/>
    </row>
    <row r="156" spans="1:5" ht="27" hidden="1" thickTop="1" thickBot="1">
      <c r="A156" s="2">
        <v>1950</v>
      </c>
      <c r="B156" s="2" t="s">
        <v>144</v>
      </c>
      <c r="C156" s="3"/>
      <c r="D156" s="3"/>
      <c r="E156" s="3"/>
    </row>
    <row r="157" spans="1:5" ht="16.5" hidden="1" thickTop="1" thickBot="1">
      <c r="A157" s="2"/>
      <c r="B157" s="2" t="s">
        <v>145</v>
      </c>
      <c r="C157" s="3"/>
      <c r="D157" s="3"/>
      <c r="E157" s="3"/>
    </row>
    <row r="158" spans="1:5" ht="16.5" hidden="1" thickTop="1" thickBot="1">
      <c r="A158" s="2"/>
      <c r="B158" s="2"/>
      <c r="C158" s="3"/>
      <c r="D158" s="3"/>
      <c r="E158" s="3"/>
    </row>
    <row r="159" spans="1:5" ht="31.5" thickTop="1" thickBot="1">
      <c r="A159" s="5"/>
      <c r="B159" s="5" t="s">
        <v>146</v>
      </c>
      <c r="C159" s="5" t="s">
        <v>0</v>
      </c>
      <c r="D159" s="5" t="s">
        <v>157</v>
      </c>
      <c r="E159" s="5" t="s">
        <v>158</v>
      </c>
    </row>
    <row r="160" spans="1:5" ht="16.5" thickTop="1" thickBot="1">
      <c r="A160" s="2"/>
      <c r="B160" s="2" t="s">
        <v>57</v>
      </c>
      <c r="C160" s="3"/>
      <c r="D160" s="3"/>
      <c r="E160" s="3"/>
    </row>
    <row r="161" spans="1:12" ht="16.5" thickTop="1" thickBot="1">
      <c r="A161" s="2"/>
      <c r="B161" s="2" t="s">
        <v>58</v>
      </c>
      <c r="C161" s="3"/>
      <c r="D161" s="3"/>
      <c r="E161" s="3"/>
      <c r="G161">
        <f>G10</f>
        <v>0</v>
      </c>
    </row>
    <row r="162" spans="1:12" ht="16.5" thickTop="1" thickBot="1">
      <c r="A162" s="2"/>
      <c r="B162" s="2" t="s">
        <v>147</v>
      </c>
      <c r="C162" s="9">
        <f>C163</f>
        <v>185000</v>
      </c>
      <c r="D162" s="9">
        <f>D163</f>
        <v>208800</v>
      </c>
      <c r="E162" s="9">
        <f>E163</f>
        <v>135000</v>
      </c>
    </row>
    <row r="163" spans="1:12" ht="16.5" thickTop="1" thickBot="1">
      <c r="A163" s="2">
        <v>2010</v>
      </c>
      <c r="B163" s="2" t="s">
        <v>148</v>
      </c>
      <c r="C163" s="3">
        <v>185000</v>
      </c>
      <c r="D163" s="3">
        <v>208800</v>
      </c>
      <c r="E163" s="3">
        <v>135000</v>
      </c>
    </row>
    <row r="164" spans="1:12" ht="16.5" thickTop="1" thickBot="1">
      <c r="A164" s="8"/>
      <c r="B164" s="8" t="s">
        <v>45</v>
      </c>
      <c r="C164" s="9">
        <f>C162</f>
        <v>185000</v>
      </c>
      <c r="D164" s="9">
        <f>D162</f>
        <v>208800</v>
      </c>
      <c r="E164" s="9">
        <f>E162</f>
        <v>135000</v>
      </c>
    </row>
    <row r="165" spans="1:12" ht="16.5" thickTop="1" thickBot="1">
      <c r="A165" s="2"/>
      <c r="B165" s="2"/>
      <c r="C165" s="3"/>
      <c r="D165" s="3"/>
      <c r="E165" s="3"/>
    </row>
    <row r="166" spans="1:12" ht="16.5" thickTop="1" thickBot="1">
      <c r="A166" s="2"/>
      <c r="B166" s="2"/>
      <c r="C166" s="3"/>
      <c r="D166" s="3"/>
      <c r="E166" s="3"/>
      <c r="J166" s="10"/>
      <c r="K166" s="10"/>
      <c r="L166" s="10"/>
    </row>
    <row r="167" spans="1:12" ht="31.5" thickTop="1" thickBot="1">
      <c r="A167" s="8"/>
      <c r="B167" s="8" t="s">
        <v>149</v>
      </c>
      <c r="C167" s="8" t="s">
        <v>0</v>
      </c>
      <c r="D167" s="8" t="s">
        <v>157</v>
      </c>
      <c r="E167" s="8" t="s">
        <v>158</v>
      </c>
      <c r="J167" s="10"/>
      <c r="K167" s="10"/>
      <c r="L167" s="10"/>
    </row>
    <row r="168" spans="1:12" ht="27" thickTop="1" thickBot="1">
      <c r="A168" s="2">
        <v>3001</v>
      </c>
      <c r="B168" s="2" t="s">
        <v>150</v>
      </c>
      <c r="C168" s="3">
        <v>340000</v>
      </c>
      <c r="D168" s="3">
        <v>340000</v>
      </c>
      <c r="E168" s="3">
        <v>340000</v>
      </c>
    </row>
    <row r="169" spans="1:12" ht="16.5" thickTop="1" thickBot="1">
      <c r="A169" s="2">
        <v>3002</v>
      </c>
      <c r="B169" s="2" t="s">
        <v>151</v>
      </c>
      <c r="C169" s="3">
        <v>470000</v>
      </c>
      <c r="D169" s="3">
        <v>470000</v>
      </c>
      <c r="E169" s="3">
        <v>470000</v>
      </c>
    </row>
    <row r="170" spans="1:12" ht="27" thickTop="1" thickBot="1">
      <c r="A170" s="2">
        <v>3003</v>
      </c>
      <c r="B170" s="2" t="s">
        <v>152</v>
      </c>
      <c r="C170" s="3">
        <v>70000</v>
      </c>
      <c r="D170" s="3">
        <v>70000</v>
      </c>
      <c r="E170" s="3">
        <v>70000</v>
      </c>
    </row>
    <row r="171" spans="1:12" ht="16.5" thickTop="1" thickBot="1">
      <c r="A171" s="2">
        <v>3004</v>
      </c>
      <c r="B171" s="2" t="s">
        <v>153</v>
      </c>
      <c r="C171" s="3">
        <v>110000</v>
      </c>
      <c r="D171" s="3">
        <v>110000</v>
      </c>
      <c r="E171" s="3">
        <v>110000</v>
      </c>
      <c r="J171" s="3"/>
    </row>
    <row r="172" spans="1:12" ht="27" thickTop="1" thickBot="1">
      <c r="A172" s="2">
        <v>3007</v>
      </c>
      <c r="B172" s="2" t="s">
        <v>154</v>
      </c>
      <c r="C172" s="3">
        <v>10000</v>
      </c>
      <c r="D172" s="3">
        <v>10000</v>
      </c>
      <c r="E172" s="3">
        <v>10000</v>
      </c>
      <c r="J172" s="3"/>
    </row>
    <row r="173" spans="1:12" ht="16.5" thickTop="1" thickBot="1">
      <c r="A173" s="7"/>
      <c r="B173" s="8" t="s">
        <v>52</v>
      </c>
      <c r="C173" s="7">
        <v>1000000</v>
      </c>
      <c r="D173" s="7">
        <v>1000000</v>
      </c>
      <c r="E173" s="7">
        <v>1000000</v>
      </c>
    </row>
    <row r="174" spans="1:12" ht="16.5" thickTop="1" thickBot="1">
      <c r="A174" s="7"/>
      <c r="B174" s="8"/>
      <c r="C174" s="7"/>
      <c r="D174" s="7"/>
      <c r="E174" s="7"/>
    </row>
    <row r="175" spans="1:12" ht="16.5" thickTop="1" thickBot="1">
      <c r="A175" s="7"/>
      <c r="B175" s="8" t="s">
        <v>155</v>
      </c>
      <c r="C175" s="7">
        <f>C142+C154+C164+C173</f>
        <v>8511800</v>
      </c>
      <c r="D175" s="7">
        <f>D142+D154+D164+D173</f>
        <v>8238300</v>
      </c>
      <c r="E175" s="7">
        <f>E142+E154+E164+E173</f>
        <v>8238300</v>
      </c>
      <c r="J175" s="3"/>
    </row>
    <row r="176" spans="1:12" ht="15.75" thickBot="1">
      <c r="J176" s="3"/>
    </row>
    <row r="177" spans="3:5">
      <c r="C177" s="12">
        <f>C175-C58</f>
        <v>0</v>
      </c>
      <c r="D177" s="12">
        <f>D58-D175</f>
        <v>0</v>
      </c>
      <c r="E177" s="12">
        <f>E58-E175</f>
        <v>0</v>
      </c>
    </row>
  </sheetData>
  <pageMargins left="0.23622047244094491" right="0.23622047244094491" top="0.74803149606299213" bottom="0.74803149606299213" header="0.31496062992125984" footer="0.31496062992125984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BILANCIO III IPOTESI</vt:lpstr>
      <vt:lpstr>'BILANCIO III IPOTESI'!Area_stampa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Elvia Toniutti</cp:lastModifiedBy>
  <cp:lastPrinted>2016-12-20T12:13:09Z</cp:lastPrinted>
  <dcterms:created xsi:type="dcterms:W3CDTF">2016-12-02T11:20:42Z</dcterms:created>
  <dcterms:modified xsi:type="dcterms:W3CDTF">2017-03-28T12:30:43Z</dcterms:modified>
</cp:coreProperties>
</file>